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積算" sheetId="1" state="visible" r:id="rId1"/>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b val="1"/>
      <color rgb="00173251"/>
      <sz val="16"/>
    </font>
    <font>
      <color rgb="0055606B"/>
      <sz val="10"/>
    </font>
    <font>
      <b val="1"/>
      <color rgb="00FFFFFF"/>
      <sz val="11"/>
    </font>
    <font>
      <b val="1"/>
      <color rgb="00173251"/>
      <sz val="10"/>
    </font>
    <font>
      <b val="1"/>
    </font>
    <font>
      <b val="1"/>
      <color rgb="00E0612F"/>
    </font>
    <font>
      <b val="1"/>
      <color rgb="00173251"/>
    </font>
  </fonts>
  <fills count="5">
    <fill>
      <patternFill/>
    </fill>
    <fill>
      <patternFill patternType="gray125"/>
    </fill>
    <fill>
      <patternFill patternType="solid">
        <fgColor rgb="00173251"/>
      </patternFill>
    </fill>
    <fill>
      <patternFill patternType="solid">
        <fgColor rgb="00EEF3F7"/>
      </patternFill>
    </fill>
    <fill>
      <patternFill patternType="solid">
        <fgColor rgb="00FFF6C7"/>
      </patternFill>
    </fill>
  </fills>
  <borders count="2">
    <border>
      <left/>
      <right/>
      <top/>
      <bottom/>
      <diagonal/>
    </border>
    <border>
      <left style="thin">
        <color rgb="00D4DDE6"/>
      </left>
      <right style="thin">
        <color rgb="00D4DDE6"/>
      </right>
      <top style="thin">
        <color rgb="00D4DDE6"/>
      </top>
      <bottom style="thin">
        <color rgb="00D4DDE6"/>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3" borderId="1" applyAlignment="1" pivotButton="0" quotePrefix="0" xfId="0">
      <alignment horizontal="center"/>
    </xf>
    <xf numFmtId="0" fontId="0" fillId="0" borderId="1" pivotButton="0" quotePrefix="0" xfId="0"/>
    <xf numFmtId="0" fontId="0" fillId="4" borderId="1" pivotButton="0" quotePrefix="0" xfId="0"/>
    <xf numFmtId="3" fontId="0" fillId="0" borderId="1" pivotButton="0" quotePrefix="0" xfId="0"/>
    <xf numFmtId="0" fontId="5" fillId="0" borderId="0" pivotButton="0" quotePrefix="0" xfId="0"/>
    <xf numFmtId="3" fontId="5" fillId="0" borderId="0" pivotButton="0" quotePrefix="0" xfId="0"/>
    <xf numFmtId="3" fontId="0" fillId="0" borderId="0" pivotButton="0" quotePrefix="0" xfId="0"/>
    <xf numFmtId="0" fontId="6" fillId="0" borderId="0" pivotButton="0" quotePrefix="0" xfId="0"/>
    <xf numFmtId="3" fontId="6" fillId="0" borderId="0" pivotButton="0" quotePrefix="0" xfId="0"/>
    <xf numFmtId="3" fontId="0" fillId="4" borderId="1" pivotButton="0" quotePrefix="0" xfId="0"/>
    <xf numFmtId="0" fontId="7"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36"/>
  <sheetViews>
    <sheetView workbookViewId="0">
      <selection activeCell="A1" sqref="A1"/>
    </sheetView>
  </sheetViews>
  <sheetFormatPr baseColWidth="8" defaultRowHeight="15"/>
  <cols>
    <col width="2" customWidth="1" min="1" max="1"/>
    <col width="30" customWidth="1" min="2" max="2"/>
    <col width="12" customWidth="1" min="3" max="3"/>
    <col width="14" customWidth="1" min="4" max="4"/>
    <col width="16" customWidth="1" min="5" max="5"/>
  </cols>
  <sheetData>
    <row r="2">
      <c r="B2" s="1" t="inlineStr">
        <is>
          <t>リフォーム原価 積算シート</t>
        </is>
      </c>
    </row>
    <row r="3">
      <c r="B3" s="2" t="inlineStr">
        <is>
          <t>工事項目を積み上げ→予備費→㎡換算で原価を組みます。黄色いセルに入力。数量×単価は自動計算。</t>
        </is>
      </c>
    </row>
    <row r="4">
      <c r="B4" s="2" t="inlineStr">
        <is>
          <t>※単価は『業者発注原価』ベースで。地域・仕様で変わるので必ず相見積もりで自社の単価を確定してください（数値は目安）。</t>
        </is>
      </c>
    </row>
    <row r="6">
      <c r="B6" s="3" t="inlineStr">
        <is>
          <t>① 工事項目の積算</t>
        </is>
      </c>
    </row>
    <row r="7">
      <c r="B7" s="4" t="inlineStr">
        <is>
          <t>工事項目</t>
        </is>
      </c>
      <c r="C7" s="4" t="inlineStr">
        <is>
          <t>数量</t>
        </is>
      </c>
      <c r="D7" s="4" t="inlineStr">
        <is>
          <t>単価(円)</t>
        </is>
      </c>
      <c r="E7" s="4" t="inlineStr">
        <is>
          <t>金額(円)</t>
        </is>
      </c>
    </row>
    <row r="8">
      <c r="B8" s="5" t="inlineStr">
        <is>
          <t>解体・撤去・処分</t>
        </is>
      </c>
      <c r="C8" s="6" t="n"/>
      <c r="D8" s="6" t="n"/>
      <c r="E8" s="7">
        <f>IF(C8="","",C8*D8)</f>
        <v/>
      </c>
    </row>
    <row r="9">
      <c r="B9" s="5" t="inlineStr">
        <is>
          <t>内装（床・壁・天井）</t>
        </is>
      </c>
      <c r="C9" s="6" t="n"/>
      <c r="D9" s="6" t="n"/>
      <c r="E9" s="7">
        <f>IF(C9="","",C9*D9)</f>
        <v/>
      </c>
    </row>
    <row r="10">
      <c r="B10" s="5" t="inlineStr">
        <is>
          <t>キッチン交換</t>
        </is>
      </c>
      <c r="C10" s="6" t="n"/>
      <c r="D10" s="6" t="n"/>
      <c r="E10" s="7">
        <f>IF(C10="","",C10*D10)</f>
        <v/>
      </c>
    </row>
    <row r="11">
      <c r="B11" s="5" t="inlineStr">
        <is>
          <t>ユニットバス交換</t>
        </is>
      </c>
      <c r="C11" s="6" t="n"/>
      <c r="D11" s="6" t="n"/>
      <c r="E11" s="7">
        <f>IF(C11="","",C11*D11)</f>
        <v/>
      </c>
    </row>
    <row r="12">
      <c r="B12" s="5" t="inlineStr">
        <is>
          <t>洗面化粧台</t>
        </is>
      </c>
      <c r="C12" s="6" t="n"/>
      <c r="D12" s="6" t="n"/>
      <c r="E12" s="7">
        <f>IF(C12="","",C12*D12)</f>
        <v/>
      </c>
    </row>
    <row r="13">
      <c r="B13" s="5" t="inlineStr">
        <is>
          <t>トイレ交換</t>
        </is>
      </c>
      <c r="C13" s="6" t="n"/>
      <c r="D13" s="6" t="n"/>
      <c r="E13" s="7">
        <f>IF(C13="","",C13*D13)</f>
        <v/>
      </c>
    </row>
    <row r="14">
      <c r="B14" s="5" t="inlineStr">
        <is>
          <t>給排水・給湯</t>
        </is>
      </c>
      <c r="C14" s="6" t="n"/>
      <c r="D14" s="6" t="n"/>
      <c r="E14" s="7">
        <f>IF(C14="","",C14*D14)</f>
        <v/>
      </c>
    </row>
    <row r="15">
      <c r="B15" s="5" t="inlineStr">
        <is>
          <t>電気・照明</t>
        </is>
      </c>
      <c r="C15" s="6" t="n"/>
      <c r="D15" s="6" t="n"/>
      <c r="E15" s="7">
        <f>IF(C15="","",C15*D15)</f>
        <v/>
      </c>
    </row>
    <row r="16">
      <c r="B16" s="5" t="inlineStr">
        <is>
          <t>建具・塗装・雑工事</t>
        </is>
      </c>
      <c r="C16" s="6" t="n"/>
      <c r="D16" s="6" t="n"/>
      <c r="E16" s="7">
        <f>IF(C16="","",C16*D16)</f>
        <v/>
      </c>
    </row>
    <row r="17">
      <c r="B17" s="5" t="inlineStr">
        <is>
          <t>クリーニング（美装）</t>
        </is>
      </c>
      <c r="C17" s="6" t="n"/>
      <c r="D17" s="6" t="n"/>
      <c r="E17" s="7">
        <f>IF(C17="","",C17*D17)</f>
        <v/>
      </c>
    </row>
    <row r="18">
      <c r="B18" s="5" t="inlineStr">
        <is>
          <t>現場管理費・一般管理費</t>
        </is>
      </c>
      <c r="C18" s="6" t="n"/>
      <c r="D18" s="6" t="n"/>
      <c r="E18" s="7">
        <f>IF(C18="","",C18*D18)</f>
        <v/>
      </c>
    </row>
    <row r="19">
      <c r="B19" s="5" t="inlineStr"/>
      <c r="C19" s="6" t="n"/>
      <c r="D19" s="6" t="n"/>
      <c r="E19" s="7">
        <f>IF(C19="","",C19*D19)</f>
        <v/>
      </c>
    </row>
    <row r="20">
      <c r="B20" s="8" t="inlineStr">
        <is>
          <t>小計</t>
        </is>
      </c>
      <c r="E20" s="9">
        <f>SUM(E8:E19)</f>
        <v/>
      </c>
    </row>
    <row r="21">
      <c r="B21" t="inlineStr">
        <is>
          <t>予備費率（%）※解体後の追加工事に備え</t>
        </is>
      </c>
      <c r="D21" s="6" t="n">
        <v>10</v>
      </c>
    </row>
    <row r="22">
      <c r="B22" t="inlineStr">
        <is>
          <t>予備費</t>
        </is>
      </c>
      <c r="E22" s="10">
        <f>ROUND(E20*D21/100,0)</f>
        <v/>
      </c>
    </row>
    <row r="23">
      <c r="B23" s="11" t="inlineStr">
        <is>
          <t>合計原価</t>
        </is>
      </c>
      <c r="E23" s="12">
        <f>E20+E22</f>
        <v/>
      </c>
    </row>
    <row r="25">
      <c r="B25" t="inlineStr">
        <is>
          <t>専有面積（㎡）</t>
        </is>
      </c>
      <c r="D25" s="6" t="n">
        <v>65</v>
      </c>
    </row>
    <row r="26">
      <c r="B26" s="8" t="inlineStr">
        <is>
          <t>㎡あたり原価（円/㎡）</t>
        </is>
      </c>
      <c r="E26" s="10">
        <f>IF(D25="","",ROUND(E23/D25,0))</f>
        <v/>
      </c>
    </row>
    <row r="28">
      <c r="B28" s="3" t="inlineStr">
        <is>
          <t>② 出口から逆算（仕入れ上限の目安）</t>
        </is>
      </c>
    </row>
    <row r="29">
      <c r="B29" s="5" t="inlineStr">
        <is>
          <t>再販価格（出口・成約事例ベース）</t>
        </is>
      </c>
      <c r="E29" s="13" t="n"/>
    </row>
    <row r="30">
      <c r="B30" s="5" t="inlineStr">
        <is>
          <t>上記リフォーム合計原価</t>
        </is>
      </c>
      <c r="E30" s="7">
        <f>E23</f>
        <v/>
      </c>
    </row>
    <row r="31">
      <c r="B31" s="5" t="inlineStr">
        <is>
          <t>保有コスト（金利・固都税・管理費等）</t>
        </is>
      </c>
      <c r="E31" s="13" t="n"/>
    </row>
    <row r="32">
      <c r="B32" s="5" t="inlineStr">
        <is>
          <t>諸経費（仲介・登記・保険等）</t>
        </is>
      </c>
      <c r="E32" s="13" t="n"/>
    </row>
    <row r="33">
      <c r="B33" s="5" t="inlineStr">
        <is>
          <t>目標利益</t>
        </is>
      </c>
      <c r="E33" s="13" t="n"/>
    </row>
    <row r="34">
      <c r="B34" s="14" t="inlineStr">
        <is>
          <t>→ 仕入れ上限の目安</t>
        </is>
      </c>
      <c r="E34" s="7">
        <f>IF(E29="","",E29-E30-E31-E32-E33)</f>
        <v/>
      </c>
    </row>
    <row r="36">
      <c r="B36" s="2" t="inlineStr">
        <is>
          <t>※本シートは考え方を示すテンプレートです。実額は相見積もり・自社基準で確定してください。</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2026-08-01T12:58:02Z</dcterms:created>
  <dcterms:modified xmlns:dcterms="http://purl.org/dc/terms/" xmlns:xsi="http://www.w3.org/2001/XMLSchema-instance" xsi:type="dcterms:W3CDTF">2026-08-01T12:58:02Z</dcterms:modified>
</cp:coreProperties>
</file>